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1640" windowHeight="8640"/>
  </bookViews>
  <sheets>
    <sheet name="VT Qua ban" sheetId="12" r:id="rId1"/>
  </sheets>
  <calcPr calcId="144525"/>
</workbook>
</file>

<file path=xl/calcChain.xml><?xml version="1.0" encoding="utf-8"?>
<calcChain xmlns="http://schemas.openxmlformats.org/spreadsheetml/2006/main">
  <c r="G21" i="12" l="1"/>
  <c r="G20" i="12"/>
  <c r="G19" i="12"/>
  <c r="G18" i="12"/>
  <c r="G17" i="12"/>
  <c r="H16" i="12"/>
  <c r="G15" i="12"/>
  <c r="G14" i="12"/>
  <c r="G13" i="12"/>
  <c r="G12" i="12"/>
  <c r="H11" i="12"/>
  <c r="H10" i="12"/>
  <c r="H9" i="12"/>
  <c r="H7" i="12"/>
  <c r="H8" i="12"/>
  <c r="H22" i="12" s="1"/>
  <c r="G5" i="12"/>
  <c r="G6" i="12"/>
  <c r="G4" i="12"/>
  <c r="G22" i="12" l="1"/>
</calcChain>
</file>

<file path=xl/sharedStrings.xml><?xml version="1.0" encoding="utf-8"?>
<sst xmlns="http://schemas.openxmlformats.org/spreadsheetml/2006/main" count="81" uniqueCount="69">
  <si>
    <t>Khí CO2</t>
  </si>
  <si>
    <t>Bec hàn MIG (đồng)</t>
  </si>
  <si>
    <t>ĐVT</t>
  </si>
  <si>
    <t>STT</t>
  </si>
  <si>
    <t xml:space="preserve">Que hàn </t>
  </si>
  <si>
    <t>Giũa phẳng thô</t>
  </si>
  <si>
    <t>Giũa phẳng tinh</t>
  </si>
  <si>
    <t>Giũa tròn thô</t>
  </si>
  <si>
    <t>Giũa vuông thô</t>
  </si>
  <si>
    <t>Cán giũa gỗ</t>
  </si>
  <si>
    <t>Lưỡi cưa tay 2 mặt</t>
  </si>
  <si>
    <t>Tarô</t>
  </si>
  <si>
    <t>gỗ</t>
  </si>
  <si>
    <t>Thép vuông C45</t>
  </si>
  <si>
    <t>Mũi khoan thép gió</t>
  </si>
  <si>
    <t>L300</t>
  </si>
  <si>
    <t xml:space="preserve">Thép la </t>
  </si>
  <si>
    <t>40x4</t>
  </si>
  <si>
    <t>Cuộn dây hàn MIG</t>
  </si>
  <si>
    <t>Ф12x300</t>
  </si>
  <si>
    <t>Ф16</t>
  </si>
  <si>
    <t>Ф0,8</t>
  </si>
  <si>
    <t>Ф3,2</t>
  </si>
  <si>
    <t>1,5mm</t>
  </si>
  <si>
    <t>Que</t>
  </si>
  <si>
    <t>01 lớp 01 cuộn</t>
  </si>
  <si>
    <t>01 lớp 0.5 chai</t>
  </si>
  <si>
    <t>01 lớp 3 bộ</t>
  </si>
  <si>
    <t>01 lớp 01 bộ</t>
  </si>
  <si>
    <t>02 em một cây</t>
  </si>
  <si>
    <t>05 em một cây</t>
  </si>
  <si>
    <t>Kính hàn đen(thủy tinh)</t>
  </si>
  <si>
    <t>01 lớp 05 cái</t>
  </si>
  <si>
    <t>01 lớp 20 cái</t>
  </si>
  <si>
    <t>30x30x100</t>
  </si>
  <si>
    <t>Ф8,5</t>
  </si>
  <si>
    <t>10 em một lưỡi</t>
  </si>
  <si>
    <t>03 em một lưỡi</t>
  </si>
  <si>
    <t>M10x1,5</t>
  </si>
  <si>
    <t>10 em một bộ</t>
  </si>
  <si>
    <t>TÊN VẬT TƯ</t>
  </si>
  <si>
    <t>Mã hiệu/ Quy cách</t>
  </si>
  <si>
    <t>30x300</t>
  </si>
  <si>
    <r>
      <rPr>
        <sz val="20"/>
        <rFont val="Times New Roman"/>
        <family val="1"/>
      </rPr>
      <t>□</t>
    </r>
    <r>
      <rPr>
        <sz val="12"/>
        <rFont val="Times New Roman"/>
        <family val="1"/>
      </rPr>
      <t>12x300</t>
    </r>
  </si>
  <si>
    <t>Bec cắt Plasma</t>
  </si>
  <si>
    <t>Mét</t>
  </si>
  <si>
    <t>Kg</t>
  </si>
  <si>
    <t>Chai</t>
  </si>
  <si>
    <t>Bộ</t>
  </si>
  <si>
    <t>Cuộn</t>
  </si>
  <si>
    <t>Cái</t>
  </si>
  <si>
    <t>Cây</t>
  </si>
  <si>
    <t>Phôi</t>
  </si>
  <si>
    <t>Lưỡi</t>
  </si>
  <si>
    <t>Sắt phế liệu</t>
  </si>
  <si>
    <r>
      <t>4</t>
    </r>
    <r>
      <rPr>
        <sz val="12"/>
        <rFont val="Calibri"/>
        <family val="2"/>
      </rPr>
      <t>÷6 mm</t>
    </r>
  </si>
  <si>
    <t xml:space="preserve">BẢNG ĐỊNH MỨC VẬT TƯ  </t>
  </si>
  <si>
    <t>25 em một lưỡi</t>
  </si>
  <si>
    <t>Đơn giá</t>
  </si>
  <si>
    <t>Định mức/HS</t>
  </si>
  <si>
    <t>CỘNG</t>
  </si>
  <si>
    <t>Thành tiền/HS</t>
  </si>
  <si>
    <t>Vật tư dùng chung</t>
  </si>
  <si>
    <t>Môn học</t>
  </si>
  <si>
    <t>Hàn</t>
  </si>
  <si>
    <t xml:space="preserve"> Nguội</t>
  </si>
  <si>
    <t>Sản phẩm</t>
  </si>
  <si>
    <t>Thao tác hàn cơ bản, bài tập hàn trên sắt la</t>
  </si>
  <si>
    <t>1 búa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</si>
</sst>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>
    <font>
      <sz val="11"/>
      <name val="UVnTime"/>
    </font>
    <font>
      <sz val="12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13"/>
      <name val="UVnTime"/>
    </font>
    <font>
      <b/>
      <sz val="13"/>
      <name val="Times New Roman"/>
      <family val="1"/>
    </font>
    <font>
      <b/>
      <sz val="13"/>
      <name val="VNI-Times"/>
    </font>
    <font>
      <b/>
      <sz val="13"/>
      <name val="UVnTime"/>
    </font>
    <font>
      <sz val="20"/>
      <name val="Times New Roman"/>
      <family val="1"/>
    </font>
    <font>
      <b/>
      <sz val="11"/>
      <name val="Times New Roman"/>
      <family val="1"/>
    </font>
    <font>
      <sz val="12"/>
      <name val="Calibri"/>
      <family val="2"/>
    </font>
    <font>
      <sz val="11"/>
      <name val="UVnTime"/>
    </font>
    <font>
      <b/>
      <sz val="12"/>
      <name val="Times New Roman"/>
      <family val="1"/>
    </font>
    <font>
      <b/>
      <sz val="11"/>
      <name val="Symbol"/>
      <family val="1"/>
      <charset val="2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6" fillId="0" borderId="0" xfId="0" applyFont="1" applyAlignment="1">
      <alignment horizontal="left" indent="4"/>
    </xf>
    <xf numFmtId="0" fontId="1" fillId="0" borderId="2" xfId="0" applyFont="1" applyBorder="1" applyAlignment="1"/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right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3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zoomScaleNormal="100" workbookViewId="0">
      <selection activeCell="B4" sqref="B4"/>
    </sheetView>
  </sheetViews>
  <sheetFormatPr defaultColWidth="9" defaultRowHeight="16.5"/>
  <cols>
    <col min="1" max="1" width="5" style="4" customWidth="1"/>
    <col min="2" max="2" width="18.75" style="4" customWidth="1"/>
    <col min="3" max="3" width="10.75" style="4" customWidth="1"/>
    <col min="4" max="4" width="8.75" style="4" customWidth="1"/>
    <col min="5" max="5" width="9.75" style="4" customWidth="1"/>
    <col min="6" max="6" width="16.375" style="4" customWidth="1"/>
    <col min="7" max="7" width="13.875" style="4" customWidth="1"/>
    <col min="8" max="8" width="15.125" style="4" customWidth="1"/>
    <col min="9" max="9" width="15.75" style="4" customWidth="1"/>
    <col min="10" max="10" width="12.25" style="4" customWidth="1"/>
    <col min="11" max="11" width="4" style="4" customWidth="1"/>
    <col min="12" max="13" width="9" style="4"/>
    <col min="14" max="14" width="5.625" style="4" customWidth="1"/>
    <col min="15" max="16384" width="9" style="4"/>
  </cols>
  <sheetData>
    <row r="1" spans="1:17" ht="22.5" customHeight="1">
      <c r="B1" s="46" t="s">
        <v>56</v>
      </c>
      <c r="C1" s="46"/>
      <c r="D1" s="46"/>
      <c r="E1" s="46"/>
      <c r="F1" s="46"/>
      <c r="G1" s="46"/>
      <c r="H1" s="46"/>
      <c r="I1" s="46"/>
      <c r="K1" s="25"/>
      <c r="L1" s="18"/>
      <c r="M1" s="18"/>
      <c r="N1" s="24"/>
      <c r="O1" s="18"/>
      <c r="P1" s="18"/>
      <c r="Q1" s="10"/>
    </row>
    <row r="2" spans="1:17" ht="21.75" customHeight="1">
      <c r="A2" s="5"/>
      <c r="B2" s="5"/>
    </row>
    <row r="3" spans="1:17" s="23" customFormat="1" ht="30.75" customHeight="1">
      <c r="A3" s="21" t="s">
        <v>3</v>
      </c>
      <c r="B3" s="21" t="s">
        <v>40</v>
      </c>
      <c r="C3" s="21" t="s">
        <v>41</v>
      </c>
      <c r="D3" s="21" t="s">
        <v>2</v>
      </c>
      <c r="E3" s="21" t="s">
        <v>58</v>
      </c>
      <c r="F3" s="22" t="s">
        <v>59</v>
      </c>
      <c r="G3" s="22" t="s">
        <v>61</v>
      </c>
      <c r="H3" s="22" t="s">
        <v>62</v>
      </c>
      <c r="I3" s="21" t="s">
        <v>63</v>
      </c>
      <c r="J3" s="40" t="s">
        <v>66</v>
      </c>
    </row>
    <row r="4" spans="1:17" s="9" customFormat="1" ht="18.75" customHeight="1">
      <c r="A4" s="7">
        <v>1</v>
      </c>
      <c r="B4" s="13" t="s">
        <v>4</v>
      </c>
      <c r="C4" s="2" t="s">
        <v>22</v>
      </c>
      <c r="D4" s="1" t="s">
        <v>24</v>
      </c>
      <c r="E4" s="30">
        <v>1100</v>
      </c>
      <c r="F4" s="8">
        <v>50</v>
      </c>
      <c r="G4" s="30">
        <f>F4*E4</f>
        <v>55000</v>
      </c>
      <c r="H4" s="30"/>
      <c r="I4" s="37" t="s">
        <v>64</v>
      </c>
      <c r="J4" s="41" t="s">
        <v>67</v>
      </c>
      <c r="K4" s="28"/>
      <c r="L4" s="11"/>
      <c r="M4" s="11"/>
      <c r="N4" s="29"/>
      <c r="O4" s="11"/>
      <c r="P4" s="11"/>
      <c r="Q4" s="6"/>
    </row>
    <row r="5" spans="1:17" s="9" customFormat="1" ht="18.75" customHeight="1">
      <c r="A5" s="7">
        <v>2</v>
      </c>
      <c r="B5" s="13" t="s">
        <v>16</v>
      </c>
      <c r="C5" s="2" t="s">
        <v>17</v>
      </c>
      <c r="D5" s="1" t="s">
        <v>45</v>
      </c>
      <c r="E5" s="26">
        <v>22000</v>
      </c>
      <c r="F5" s="8">
        <v>2</v>
      </c>
      <c r="G5" s="30">
        <f t="shared" ref="G5:G6" si="0">F5*E5</f>
        <v>44000</v>
      </c>
      <c r="H5" s="30"/>
      <c r="I5" s="38"/>
      <c r="J5" s="42"/>
      <c r="K5" s="28"/>
      <c r="L5" s="11"/>
      <c r="M5" s="11"/>
      <c r="N5" s="29"/>
      <c r="O5" s="11"/>
      <c r="P5" s="11"/>
      <c r="Q5" s="6"/>
    </row>
    <row r="6" spans="1:17" s="9" customFormat="1" ht="18.75" customHeight="1">
      <c r="A6" s="7">
        <v>3</v>
      </c>
      <c r="B6" s="13" t="s">
        <v>54</v>
      </c>
      <c r="C6" s="2" t="s">
        <v>55</v>
      </c>
      <c r="D6" s="1" t="s">
        <v>46</v>
      </c>
      <c r="E6" s="26">
        <v>14000</v>
      </c>
      <c r="F6" s="8">
        <v>4</v>
      </c>
      <c r="G6" s="30">
        <f t="shared" si="0"/>
        <v>56000</v>
      </c>
      <c r="H6" s="30"/>
      <c r="I6" s="38"/>
      <c r="J6" s="42"/>
      <c r="K6" s="28"/>
      <c r="L6" s="11"/>
      <c r="M6" s="11"/>
      <c r="N6" s="29"/>
      <c r="O6" s="11"/>
      <c r="P6" s="11"/>
      <c r="Q6" s="6"/>
    </row>
    <row r="7" spans="1:17" s="9" customFormat="1" ht="18.75" customHeight="1">
      <c r="A7" s="7">
        <v>4</v>
      </c>
      <c r="B7" s="13" t="s">
        <v>0</v>
      </c>
      <c r="C7" s="2"/>
      <c r="D7" s="1" t="s">
        <v>47</v>
      </c>
      <c r="E7" s="27">
        <v>350000</v>
      </c>
      <c r="F7" s="20" t="s">
        <v>26</v>
      </c>
      <c r="G7" s="27"/>
      <c r="H7" s="27">
        <f>E7/2</f>
        <v>175000</v>
      </c>
      <c r="I7" s="38"/>
      <c r="J7" s="42"/>
      <c r="K7" s="28"/>
      <c r="L7" s="11"/>
      <c r="M7" s="11"/>
      <c r="N7" s="29"/>
      <c r="O7" s="11"/>
      <c r="P7" s="11"/>
      <c r="Q7" s="6"/>
    </row>
    <row r="8" spans="1:17" s="9" customFormat="1" ht="18.75" customHeight="1">
      <c r="A8" s="7">
        <v>5</v>
      </c>
      <c r="B8" s="13" t="s">
        <v>1</v>
      </c>
      <c r="C8" s="2"/>
      <c r="D8" s="1" t="s">
        <v>48</v>
      </c>
      <c r="E8" s="27">
        <v>390000</v>
      </c>
      <c r="F8" s="20" t="s">
        <v>27</v>
      </c>
      <c r="G8" s="27"/>
      <c r="H8" s="27">
        <f>E8*3</f>
        <v>1170000</v>
      </c>
      <c r="I8" s="38"/>
      <c r="J8" s="42"/>
      <c r="K8" s="28"/>
      <c r="L8" s="28"/>
      <c r="M8" s="15"/>
      <c r="N8" s="28"/>
      <c r="O8" s="28"/>
      <c r="P8" s="15"/>
      <c r="Q8" s="6"/>
    </row>
    <row r="9" spans="1:17" s="9" customFormat="1" ht="18.75" customHeight="1">
      <c r="A9" s="7">
        <v>6</v>
      </c>
      <c r="B9" s="13" t="s">
        <v>18</v>
      </c>
      <c r="C9" s="2" t="s">
        <v>21</v>
      </c>
      <c r="D9" s="1" t="s">
        <v>49</v>
      </c>
      <c r="E9" s="27">
        <v>860000</v>
      </c>
      <c r="F9" s="20" t="s">
        <v>25</v>
      </c>
      <c r="G9" s="27"/>
      <c r="H9" s="27">
        <f>E9*1</f>
        <v>860000</v>
      </c>
      <c r="I9" s="38"/>
      <c r="J9" s="42"/>
      <c r="K9" s="17"/>
      <c r="L9" s="16"/>
      <c r="M9" s="16"/>
      <c r="N9" s="17"/>
      <c r="O9" s="16"/>
      <c r="P9" s="16"/>
      <c r="Q9" s="6"/>
    </row>
    <row r="10" spans="1:17" s="9" customFormat="1" ht="18.75" customHeight="1">
      <c r="A10" s="7">
        <v>7</v>
      </c>
      <c r="B10" s="13" t="s">
        <v>31</v>
      </c>
      <c r="C10" s="2"/>
      <c r="D10" s="1" t="s">
        <v>50</v>
      </c>
      <c r="E10" s="27">
        <v>12000</v>
      </c>
      <c r="F10" s="20" t="s">
        <v>32</v>
      </c>
      <c r="G10" s="27"/>
      <c r="H10" s="27">
        <f>E10*5</f>
        <v>60000</v>
      </c>
      <c r="I10" s="38"/>
      <c r="J10" s="42"/>
      <c r="K10" s="17"/>
      <c r="L10" s="18"/>
      <c r="M10" s="18"/>
      <c r="N10" s="17"/>
      <c r="O10" s="18"/>
      <c r="P10" s="18"/>
      <c r="Q10" s="6"/>
    </row>
    <row r="11" spans="1:17" s="9" customFormat="1" ht="18.75" customHeight="1">
      <c r="A11" s="7">
        <v>8</v>
      </c>
      <c r="B11" s="13" t="s">
        <v>44</v>
      </c>
      <c r="C11" s="2" t="s">
        <v>23</v>
      </c>
      <c r="D11" s="1" t="s">
        <v>50</v>
      </c>
      <c r="E11" s="27">
        <v>675000</v>
      </c>
      <c r="F11" s="20" t="s">
        <v>28</v>
      </c>
      <c r="G11" s="27"/>
      <c r="H11" s="27">
        <f>E11*1</f>
        <v>675000</v>
      </c>
      <c r="I11" s="39"/>
      <c r="J11" s="43"/>
      <c r="K11" s="17"/>
      <c r="L11" s="16"/>
      <c r="M11" s="16"/>
      <c r="N11" s="17"/>
      <c r="O11" s="16"/>
      <c r="P11" s="16"/>
      <c r="Q11" s="6"/>
    </row>
    <row r="12" spans="1:17" s="9" customFormat="1" ht="18.75" customHeight="1">
      <c r="A12" s="7">
        <v>9</v>
      </c>
      <c r="B12" s="13" t="s">
        <v>5</v>
      </c>
      <c r="C12" s="19" t="s">
        <v>42</v>
      </c>
      <c r="D12" s="1" t="s">
        <v>51</v>
      </c>
      <c r="E12" s="27">
        <v>36000</v>
      </c>
      <c r="F12" s="20" t="s">
        <v>29</v>
      </c>
      <c r="G12" s="27">
        <f>E12/2</f>
        <v>18000</v>
      </c>
      <c r="H12" s="27"/>
      <c r="I12" s="37" t="s">
        <v>65</v>
      </c>
      <c r="J12" s="37" t="s">
        <v>68</v>
      </c>
      <c r="K12" s="28"/>
      <c r="L12" s="28"/>
      <c r="M12" s="15"/>
      <c r="N12" s="28"/>
      <c r="O12" s="28"/>
      <c r="P12" s="15"/>
      <c r="Q12" s="6"/>
    </row>
    <row r="13" spans="1:17" s="9" customFormat="1" ht="18.75" customHeight="1">
      <c r="A13" s="7">
        <v>10</v>
      </c>
      <c r="B13" s="13" t="s">
        <v>6</v>
      </c>
      <c r="C13" s="19" t="s">
        <v>42</v>
      </c>
      <c r="D13" s="1" t="s">
        <v>51</v>
      </c>
      <c r="E13" s="27">
        <v>36000</v>
      </c>
      <c r="F13" s="20" t="s">
        <v>30</v>
      </c>
      <c r="G13" s="27">
        <f>E13/5</f>
        <v>7200</v>
      </c>
      <c r="H13" s="27"/>
      <c r="I13" s="38"/>
      <c r="J13" s="44"/>
      <c r="K13" s="6"/>
      <c r="L13" s="6"/>
      <c r="M13" s="6"/>
      <c r="N13" s="6"/>
      <c r="O13" s="6"/>
    </row>
    <row r="14" spans="1:17" s="9" customFormat="1" ht="18.75" customHeight="1">
      <c r="A14" s="7">
        <v>11</v>
      </c>
      <c r="B14" s="13" t="s">
        <v>7</v>
      </c>
      <c r="C14" s="2" t="s">
        <v>19</v>
      </c>
      <c r="D14" s="1" t="s">
        <v>51</v>
      </c>
      <c r="E14" s="27">
        <v>37000</v>
      </c>
      <c r="F14" s="20" t="s">
        <v>30</v>
      </c>
      <c r="G14" s="27">
        <f>E14/5</f>
        <v>7400</v>
      </c>
      <c r="H14" s="27"/>
      <c r="I14" s="38"/>
      <c r="J14" s="44"/>
      <c r="K14" s="6"/>
      <c r="L14" s="6"/>
      <c r="M14" s="6"/>
      <c r="N14" s="6"/>
      <c r="O14" s="6"/>
    </row>
    <row r="15" spans="1:17" s="9" customFormat="1" ht="18.75" customHeight="1">
      <c r="A15" s="7">
        <v>12</v>
      </c>
      <c r="B15" s="13" t="s">
        <v>8</v>
      </c>
      <c r="C15" s="2" t="s">
        <v>43</v>
      </c>
      <c r="D15" s="1" t="s">
        <v>51</v>
      </c>
      <c r="E15" s="27">
        <v>37000</v>
      </c>
      <c r="F15" s="20" t="s">
        <v>30</v>
      </c>
      <c r="G15" s="27">
        <f>E15/5</f>
        <v>7400</v>
      </c>
      <c r="H15" s="27"/>
      <c r="I15" s="38"/>
      <c r="J15" s="44"/>
      <c r="K15" s="6"/>
      <c r="L15" s="6"/>
      <c r="M15" s="6"/>
      <c r="N15" s="6"/>
      <c r="O15" s="6"/>
    </row>
    <row r="16" spans="1:17" s="9" customFormat="1" ht="18.75" customHeight="1">
      <c r="A16" s="7">
        <v>13</v>
      </c>
      <c r="B16" s="13" t="s">
        <v>9</v>
      </c>
      <c r="C16" s="2" t="s">
        <v>12</v>
      </c>
      <c r="D16" s="1" t="s">
        <v>50</v>
      </c>
      <c r="E16" s="27">
        <v>12000</v>
      </c>
      <c r="F16" s="20" t="s">
        <v>33</v>
      </c>
      <c r="G16" s="27"/>
      <c r="H16" s="27">
        <f>E16*20</f>
        <v>240000</v>
      </c>
      <c r="I16" s="38"/>
      <c r="J16" s="44"/>
      <c r="K16" s="6"/>
      <c r="L16" s="6"/>
      <c r="M16" s="6"/>
      <c r="N16" s="6"/>
      <c r="O16" s="6"/>
    </row>
    <row r="17" spans="1:15" s="9" customFormat="1" ht="18.75" customHeight="1">
      <c r="A17" s="7">
        <v>14</v>
      </c>
      <c r="B17" s="13" t="s">
        <v>13</v>
      </c>
      <c r="C17" s="2" t="s">
        <v>34</v>
      </c>
      <c r="D17" s="1" t="s">
        <v>52</v>
      </c>
      <c r="E17" s="26">
        <v>95000</v>
      </c>
      <c r="F17" s="8">
        <v>1</v>
      </c>
      <c r="G17" s="26">
        <f>E17*F17</f>
        <v>95000</v>
      </c>
      <c r="H17" s="26"/>
      <c r="I17" s="38"/>
      <c r="J17" s="44"/>
      <c r="K17" s="6"/>
      <c r="L17" s="6"/>
      <c r="M17" s="6"/>
      <c r="N17" s="6"/>
      <c r="O17" s="6"/>
    </row>
    <row r="18" spans="1:15" ht="18.75" customHeight="1">
      <c r="A18" s="7">
        <v>15</v>
      </c>
      <c r="B18" s="13" t="s">
        <v>14</v>
      </c>
      <c r="C18" s="2" t="s">
        <v>35</v>
      </c>
      <c r="D18" s="1" t="s">
        <v>53</v>
      </c>
      <c r="E18" s="27">
        <v>70000</v>
      </c>
      <c r="F18" s="20" t="s">
        <v>36</v>
      </c>
      <c r="G18" s="27">
        <f>E18/10</f>
        <v>7000</v>
      </c>
      <c r="H18" s="27"/>
      <c r="I18" s="38"/>
      <c r="J18" s="44"/>
      <c r="K18" s="6"/>
      <c r="L18" s="6"/>
      <c r="M18" s="6"/>
      <c r="N18" s="6"/>
      <c r="O18" s="6"/>
    </row>
    <row r="19" spans="1:15" ht="18.75" customHeight="1">
      <c r="A19" s="7">
        <v>16</v>
      </c>
      <c r="B19" s="13" t="s">
        <v>14</v>
      </c>
      <c r="C19" s="2" t="s">
        <v>20</v>
      </c>
      <c r="D19" s="1" t="s">
        <v>53</v>
      </c>
      <c r="E19" s="27">
        <v>90000</v>
      </c>
      <c r="F19" s="20" t="s">
        <v>57</v>
      </c>
      <c r="G19" s="27">
        <f>E19/25</f>
        <v>3600</v>
      </c>
      <c r="H19" s="27"/>
      <c r="I19" s="38"/>
      <c r="J19" s="44"/>
      <c r="K19" s="6"/>
      <c r="L19" s="6"/>
      <c r="M19" s="6"/>
      <c r="N19" s="6"/>
      <c r="O19" s="6"/>
    </row>
    <row r="20" spans="1:15" ht="18.75" customHeight="1">
      <c r="A20" s="7">
        <v>17</v>
      </c>
      <c r="B20" s="13" t="s">
        <v>10</v>
      </c>
      <c r="C20" s="2" t="s">
        <v>15</v>
      </c>
      <c r="D20" s="1" t="s">
        <v>53</v>
      </c>
      <c r="E20" s="27">
        <v>12000</v>
      </c>
      <c r="F20" s="20" t="s">
        <v>37</v>
      </c>
      <c r="G20" s="27">
        <f>E20/3</f>
        <v>4000</v>
      </c>
      <c r="H20" s="27"/>
      <c r="I20" s="38"/>
      <c r="J20" s="44"/>
      <c r="K20" s="6"/>
      <c r="L20" s="6"/>
      <c r="M20" s="6"/>
      <c r="N20" s="6"/>
      <c r="O20" s="6"/>
    </row>
    <row r="21" spans="1:15" ht="18.75" customHeight="1">
      <c r="A21" s="7">
        <v>18</v>
      </c>
      <c r="B21" s="13" t="s">
        <v>11</v>
      </c>
      <c r="C21" s="2" t="s">
        <v>38</v>
      </c>
      <c r="D21" s="1" t="s">
        <v>48</v>
      </c>
      <c r="E21" s="27">
        <v>72000</v>
      </c>
      <c r="F21" s="20" t="s">
        <v>39</v>
      </c>
      <c r="G21" s="27">
        <f>E21/10</f>
        <v>7200</v>
      </c>
      <c r="H21" s="27"/>
      <c r="I21" s="39"/>
      <c r="J21" s="45"/>
      <c r="K21" s="6"/>
      <c r="L21" s="6"/>
      <c r="M21" s="6"/>
      <c r="N21" s="6"/>
      <c r="O21" s="6"/>
    </row>
    <row r="22" spans="1:15" ht="22.5" customHeight="1">
      <c r="A22" s="7"/>
      <c r="B22" s="31" t="s">
        <v>60</v>
      </c>
      <c r="C22" s="32"/>
      <c r="D22" s="33"/>
      <c r="E22" s="33"/>
      <c r="F22" s="34"/>
      <c r="G22" s="34">
        <f>SUM(G4:G21)</f>
        <v>311800</v>
      </c>
      <c r="H22" s="34">
        <f>SUM(H4:H21)</f>
        <v>3180000</v>
      </c>
      <c r="I22" s="35"/>
      <c r="J22" s="36"/>
    </row>
    <row r="23" spans="1:15">
      <c r="B23" s="3"/>
      <c r="C23" s="3"/>
      <c r="I23" s="10"/>
      <c r="J23" s="11"/>
    </row>
    <row r="24" spans="1:15" ht="13.5" customHeight="1"/>
    <row r="26" spans="1:15" ht="19.5">
      <c r="A26" s="12"/>
      <c r="B26" s="14"/>
    </row>
  </sheetData>
  <mergeCells count="11">
    <mergeCell ref="B1:I1"/>
    <mergeCell ref="N4:N7"/>
    <mergeCell ref="K8:L8"/>
    <mergeCell ref="N8:O8"/>
    <mergeCell ref="N12:O12"/>
    <mergeCell ref="K12:L12"/>
    <mergeCell ref="K4:K7"/>
    <mergeCell ref="I4:I11"/>
    <mergeCell ref="I12:I21"/>
    <mergeCell ref="J4:J11"/>
    <mergeCell ref="J12:J21"/>
  </mergeCells>
  <pageMargins left="0.5" right="0.1" top="0.28000000000000003" bottom="0.19" header="0.3" footer="0.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VT Qua ban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WELCOME</cp:lastModifiedBy>
  <cp:lastPrinted>2015-11-26T02:00:47Z</cp:lastPrinted>
  <dcterms:created xsi:type="dcterms:W3CDTF">2007-11-01T03:36:35Z</dcterms:created>
  <dcterms:modified xsi:type="dcterms:W3CDTF">2015-11-26T06:43:29Z</dcterms:modified>
</cp:coreProperties>
</file>